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ccounty-my.sharepoint.com/personal/chayes_lccountymt_gov/Documents/Desktop/"/>
    </mc:Choice>
  </mc:AlternateContent>
  <xr:revisionPtr revIDLastSave="0" documentId="8_{AEA29525-C093-47CC-9B1A-7ECC094C429E}" xr6:coauthVersionLast="47" xr6:coauthVersionMax="47" xr10:uidLastSave="{00000000-0000-0000-0000-000000000000}"/>
  <bookViews>
    <workbookView xWindow="-108" yWindow="-108" windowWidth="23256" windowHeight="12576" xr2:uid="{62BD5DA4-3575-4523-BC2B-5241F468B213}"/>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E30" i="1"/>
  <c r="P29" i="1"/>
  <c r="O29" i="1"/>
  <c r="N29" i="1"/>
  <c r="E29" i="1"/>
  <c r="T28" i="1"/>
  <c r="T29" i="1" s="1"/>
  <c r="S28" i="1"/>
  <c r="S29" i="1" s="1"/>
  <c r="R28" i="1"/>
  <c r="R29" i="1" s="1"/>
  <c r="Q28" i="1"/>
  <c r="Q29" i="1" s="1"/>
  <c r="P28" i="1"/>
  <c r="O28" i="1"/>
  <c r="N28" i="1"/>
  <c r="E28" i="1"/>
  <c r="E27" i="1"/>
  <c r="E26" i="1"/>
  <c r="E25" i="1"/>
  <c r="E24" i="1"/>
  <c r="E23" i="1"/>
  <c r="E22" i="1"/>
  <c r="E21" i="1"/>
  <c r="E20" i="1"/>
  <c r="W19" i="1"/>
  <c r="V19" i="1"/>
  <c r="U19" i="1"/>
  <c r="T19" i="1"/>
  <c r="S19" i="1"/>
  <c r="R19" i="1"/>
  <c r="M19" i="1"/>
  <c r="L19" i="1"/>
  <c r="W15" i="1"/>
  <c r="V15" i="1"/>
  <c r="U15" i="1"/>
  <c r="T15" i="1"/>
  <c r="S15" i="1"/>
  <c r="R15" i="1"/>
  <c r="M15" i="1"/>
  <c r="L15" i="1"/>
  <c r="AA11" i="1"/>
  <c r="W11" i="1"/>
  <c r="V11" i="1"/>
  <c r="U11" i="1"/>
  <c r="T11" i="1"/>
  <c r="S11" i="1"/>
  <c r="R11" i="1"/>
  <c r="M11" i="1"/>
  <c r="L11" i="1"/>
  <c r="AA10" i="1"/>
  <c r="AA9" i="1"/>
  <c r="AA8" i="1"/>
  <c r="W7" i="1"/>
  <c r="V7" i="1"/>
  <c r="U7" i="1"/>
  <c r="T7" i="1"/>
  <c r="S7" i="1"/>
  <c r="R7" i="1"/>
  <c r="M7" i="1"/>
  <c r="M28" i="1" s="1"/>
  <c r="M29" i="1" s="1"/>
  <c r="L7" i="1"/>
  <c r="W3" i="1"/>
  <c r="W28" i="1" s="1"/>
  <c r="W29" i="1" s="1"/>
  <c r="V3" i="1"/>
  <c r="V28" i="1" s="1"/>
  <c r="V29" i="1" s="1"/>
  <c r="U3" i="1"/>
  <c r="U28" i="1" s="1"/>
  <c r="U29" i="1" s="1"/>
  <c r="T3" i="1"/>
  <c r="S3" i="1"/>
  <c r="R3" i="1"/>
  <c r="M3" i="1"/>
  <c r="M23" i="1" s="1"/>
  <c r="L3" i="1"/>
  <c r="L23" i="1" s="1"/>
  <c r="L28" i="1" s="1"/>
  <c r="L29" i="1" s="1"/>
  <c r="W2" i="1"/>
  <c r="AA14" i="1" s="1"/>
  <c r="V2" i="1"/>
  <c r="AA13" i="1" s="1"/>
  <c r="U2" i="1"/>
  <c r="AA12" i="1" s="1"/>
  <c r="T2" i="1"/>
  <c r="S2" i="1"/>
  <c r="R2" i="1"/>
  <c r="Q2" i="1"/>
  <c r="P2" i="1"/>
  <c r="AA7" i="1" s="1"/>
  <c r="O2" i="1"/>
  <c r="AA6" i="1" s="1"/>
  <c r="N2" i="1"/>
  <c r="AA5" i="1" s="1"/>
  <c r="M2" i="1"/>
  <c r="L2" i="1"/>
</calcChain>
</file>

<file path=xl/sharedStrings.xml><?xml version="1.0" encoding="utf-8"?>
<sst xmlns="http://schemas.openxmlformats.org/spreadsheetml/2006/main" count="40" uniqueCount="30">
  <si>
    <t>PARKLAND RID - Request for proposals
Scoring Summary</t>
  </si>
  <si>
    <t>Three Copies</t>
  </si>
  <si>
    <t>On Time</t>
  </si>
  <si>
    <t>Legal Name, Address, Ph. #  Fed. Tax ID.</t>
  </si>
  <si>
    <t>Proposal Worksheet</t>
  </si>
  <si>
    <t>Statement of Quals, Exp, Workforce</t>
  </si>
  <si>
    <t>Workload Plan</t>
  </si>
  <si>
    <t>Category</t>
  </si>
  <si>
    <t>Offeror</t>
  </si>
  <si>
    <t>1. Overall Projected Cost (35 total points)</t>
  </si>
  <si>
    <t>Doctor Lawn Landscape Management</t>
  </si>
  <si>
    <t>x</t>
  </si>
  <si>
    <t>no</t>
  </si>
  <si>
    <t xml:space="preserve">Proposal Worksheet is complete and includes rates per applicable unit for the full Scope of Services. Prevailing wage rates included. </t>
  </si>
  <si>
    <t>MJC Property Maintenance</t>
  </si>
  <si>
    <t>yes</t>
  </si>
  <si>
    <t>2. Related Experience (20 total points)</t>
  </si>
  <si>
    <t xml:space="preserve">Provide the qualifications of staff tasked with work, including subcontractors if applicable, in included Statement of Qualifications, etc. Inclusion of copies of contractor's applicable licenses and certifications, including Commercial Applicator's License. </t>
  </si>
  <si>
    <t>3. Capability to Meet Time and Budget Requirements (15 total points)</t>
  </si>
  <si>
    <t xml:space="preserve">Provide information in the Workload Plan demonstrating the offeror’s ability to meet the timeline. Statement of willingness to negotiate budget/workload depending on Proposal Worksheet details is preferred. </t>
  </si>
  <si>
    <t>4. Present and Projected Workload (15 total points)</t>
  </si>
  <si>
    <t xml:space="preserve">A Workloan Plan detailing the capability to perform work with present and projected workload detailed. </t>
  </si>
  <si>
    <t>RANK</t>
  </si>
  <si>
    <t>MJC</t>
  </si>
  <si>
    <t>Dr. Lawn</t>
  </si>
  <si>
    <t>5. Location of Base Operation Relative to Helena Area (15 total points)</t>
  </si>
  <si>
    <t xml:space="preserve">Base operation should be within or in close proximity to the Helena Area to save in mobilization costs. </t>
  </si>
  <si>
    <t>AVERAGE SCORE</t>
  </si>
  <si>
    <t xml:space="preserve">Total Points = </t>
  </si>
  <si>
    <t>Average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</si>
</sst>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2"/>
      <color theme="1"/>
      <name val="Perpetua Titling MT"/>
      <family val="1"/>
    </font>
    <font>
      <sz val="12"/>
      <color theme="1"/>
      <name val="Calibri"/>
      <family val="2"/>
      <scheme val="minor"/>
    </font>
    <font>
      <b/>
      <sz val="12"/>
      <color theme="1"/>
      <name val="Calibri"/>
      <family val="2"/>
      <scheme val="minor"/>
    </font>
    <font>
      <b/>
      <sz val="12"/>
      <color theme="1"/>
      <name val="Segoe UI Emoji"/>
      <family val="2"/>
    </font>
    <font>
      <sz val="9"/>
      <color theme="1"/>
      <name val="Calibri"/>
      <family val="2"/>
      <scheme val="minor"/>
    </font>
    <font>
      <sz val="10"/>
      <color theme="1"/>
      <name val="Calibri"/>
      <family val="2"/>
      <scheme val="minor"/>
    </font>
    <font>
      <sz val="10"/>
      <color theme="1"/>
      <name val="Times New Roman"/>
      <family val="2"/>
    </font>
    <font>
      <b/>
      <sz val="12"/>
      <color theme="1"/>
      <name val="Times New Roman"/>
      <family val="1"/>
    </font>
    <font>
      <b/>
      <sz val="12"/>
      <color theme="1"/>
      <name val="Symbol"/>
      <family val="1"/>
      <charset val="2"/>
    </font>
    <font>
      <b/>
      <u/>
      <sz val="12"/>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diagonal/>
    </border>
    <border>
      <left/>
      <right/>
      <top/>
      <bottom style="double">
        <color indexed="64"/>
      </bottom>
      <diagonal/>
    </border>
    <border>
      <left/>
      <right/>
      <top style="thick">
        <color auto="1"/>
      </top>
      <bottom style="double">
        <color indexed="64"/>
      </bottom>
      <diagonal/>
    </border>
    <border>
      <left style="thin">
        <color indexed="64"/>
      </left>
      <right style="thin">
        <color indexed="64"/>
      </right>
      <top style="thick">
        <color auto="1"/>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s>
  <cellStyleXfs count="1">
    <xf numFmtId="0" fontId="0" fillId="0" borderId="0"/>
  </cellStyleXfs>
  <cellXfs count="53">
    <xf numFmtId="0" fontId="0" fillId="0" borderId="0" xfId="0"/>
    <xf numFmtId="0" fontId="0" fillId="0" borderId="0" xfId="0" applyProtection="1">
      <protection locked="0"/>
    </xf>
    <xf numFmtId="0" fontId="1" fillId="0" borderId="0" xfId="0" quotePrefix="1" applyFont="1" applyAlignment="1" applyProtection="1">
      <alignment horizontal="center" wrapText="1"/>
      <protection locked="0"/>
    </xf>
    <xf numFmtId="0" fontId="1" fillId="0" borderId="0" xfId="0" quotePrefix="1" applyFont="1" applyAlignment="1" applyProtection="1">
      <alignment horizontal="center"/>
      <protection locked="0"/>
    </xf>
    <xf numFmtId="0" fontId="1" fillId="0" borderId="0" xfId="0" applyFont="1" applyAlignment="1" applyProtection="1">
      <alignment wrapText="1"/>
      <protection locked="0"/>
    </xf>
    <xf numFmtId="0" fontId="2" fillId="0" borderId="0" xfId="0" applyFont="1" applyProtection="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3" fillId="0" borderId="0" xfId="0" applyFont="1" applyProtection="1">
      <protection locked="0"/>
    </xf>
    <xf numFmtId="0" fontId="2" fillId="0" borderId="1" xfId="0" applyFont="1" applyBorder="1" applyAlignment="1">
      <alignment textRotation="45"/>
    </xf>
    <xf numFmtId="0" fontId="0" fillId="0" borderId="0" xfId="0" applyAlignment="1" applyProtection="1">
      <alignment textRotation="45"/>
      <protection locked="0"/>
    </xf>
    <xf numFmtId="0" fontId="3" fillId="0" borderId="2" xfId="0" applyFont="1" applyBorder="1" applyAlignment="1" applyProtection="1">
      <alignment horizontal="right"/>
      <protection locked="0"/>
    </xf>
    <xf numFmtId="0" fontId="3" fillId="0" borderId="2" xfId="0" applyFont="1" applyBorder="1" applyAlignment="1" applyProtection="1">
      <alignment horizontal="center" wrapText="1"/>
      <protection locked="0"/>
    </xf>
    <xf numFmtId="0" fontId="3" fillId="0" borderId="2" xfId="0" applyFont="1" applyBorder="1" applyAlignment="1" applyProtection="1">
      <alignment horizontal="center"/>
      <protection locked="0"/>
    </xf>
    <xf numFmtId="0" fontId="0" fillId="0" borderId="0" xfId="0" applyAlignment="1" applyProtection="1">
      <alignment horizontal="center"/>
      <protection locked="0"/>
    </xf>
    <xf numFmtId="0" fontId="3" fillId="0" borderId="3" xfId="0" applyFont="1" applyBorder="1" applyProtection="1">
      <protection locked="0"/>
    </xf>
    <xf numFmtId="0" fontId="2" fillId="0" borderId="3" xfId="0" applyFont="1" applyBorder="1" applyProtection="1">
      <protection locked="0"/>
    </xf>
    <xf numFmtId="0" fontId="2" fillId="2" borderId="4" xfId="0" quotePrefix="1" applyFont="1" applyFill="1" applyBorder="1" applyAlignment="1">
      <alignment horizontal="center"/>
    </xf>
    <xf numFmtId="0" fontId="0" fillId="0" borderId="0" xfId="0" applyProtection="1">
      <protection hidden="1"/>
    </xf>
    <xf numFmtId="0" fontId="2" fillId="0" borderId="5" xfId="0" applyFont="1" applyBorder="1" applyAlignment="1" applyProtection="1">
      <alignment horizontal="right"/>
      <protection locked="0"/>
    </xf>
    <xf numFmtId="0" fontId="4" fillId="0" borderId="5" xfId="0" applyFont="1" applyBorder="1" applyAlignment="1" applyProtection="1">
      <alignment horizontal="center"/>
      <protection locked="0"/>
    </xf>
    <xf numFmtId="0" fontId="5" fillId="0" borderId="6" xfId="0" quotePrefix="1" applyFont="1" applyBorder="1" applyAlignment="1" applyProtection="1">
      <alignment horizontal="left" vertical="top" wrapText="1"/>
      <protection locked="0"/>
    </xf>
    <xf numFmtId="0" fontId="6" fillId="0" borderId="6" xfId="0" applyFont="1" applyBorder="1" applyAlignment="1" applyProtection="1">
      <alignment horizontal="center"/>
      <protection locked="0"/>
    </xf>
    <xf numFmtId="0" fontId="2" fillId="0" borderId="7" xfId="0" applyFont="1" applyBorder="1" applyAlignment="1" applyProtection="1">
      <alignment horizontal="right"/>
      <protection locked="0"/>
    </xf>
    <xf numFmtId="0" fontId="5" fillId="0" borderId="0" xfId="0" quotePrefix="1" applyFont="1" applyAlignment="1" applyProtection="1">
      <alignment horizontal="left" vertical="top" wrapText="1"/>
      <protection locked="0"/>
    </xf>
    <xf numFmtId="0" fontId="6" fillId="0" borderId="0" xfId="0" applyFont="1" applyAlignment="1" applyProtection="1">
      <alignment horizontal="center"/>
      <protection locked="0"/>
    </xf>
    <xf numFmtId="0" fontId="3" fillId="0" borderId="8" xfId="0" applyFont="1" applyBorder="1" applyProtection="1">
      <protection locked="0"/>
    </xf>
    <xf numFmtId="0" fontId="5" fillId="0" borderId="8" xfId="0" quotePrefix="1" applyFont="1" applyBorder="1" applyAlignment="1" applyProtection="1">
      <alignment horizontal="left" vertical="top" wrapText="1"/>
      <protection locked="0"/>
    </xf>
    <xf numFmtId="0" fontId="6" fillId="0" borderId="8" xfId="0" applyFont="1" applyBorder="1" applyAlignment="1" applyProtection="1">
      <alignment horizontal="center"/>
      <protection locked="0"/>
    </xf>
    <xf numFmtId="0" fontId="6" fillId="0" borderId="3" xfId="0" applyFont="1" applyBorder="1" applyAlignment="1" applyProtection="1">
      <alignment horizontal="left"/>
      <protection locked="0"/>
    </xf>
    <xf numFmtId="0" fontId="6" fillId="0" borderId="3" xfId="0" applyFont="1" applyBorder="1" applyProtection="1">
      <protection locked="0"/>
    </xf>
    <xf numFmtId="0" fontId="6" fillId="0" borderId="6" xfId="0" quotePrefix="1" applyFont="1" applyBorder="1" applyAlignment="1" applyProtection="1">
      <alignment horizontal="left" vertical="top" wrapText="1"/>
      <protection locked="0"/>
    </xf>
    <xf numFmtId="0" fontId="7" fillId="0" borderId="0" xfId="0" applyFont="1" applyProtection="1">
      <protection locked="0"/>
    </xf>
    <xf numFmtId="0" fontId="6" fillId="0" borderId="0" xfId="0" quotePrefix="1" applyFont="1" applyAlignment="1" applyProtection="1">
      <alignment horizontal="left" vertical="top" wrapText="1"/>
      <protection locked="0"/>
    </xf>
    <xf numFmtId="0" fontId="6" fillId="0" borderId="8" xfId="0" quotePrefix="1" applyFont="1" applyBorder="1" applyAlignment="1" applyProtection="1">
      <alignment horizontal="left" vertical="top" wrapText="1"/>
      <protection locked="0"/>
    </xf>
    <xf numFmtId="0" fontId="8" fillId="0" borderId="7"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10"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0" fillId="0" borderId="0" xfId="0" applyFont="1" applyProtection="1">
      <protection locked="0"/>
    </xf>
    <xf numFmtId="0" fontId="11" fillId="0" borderId="0" xfId="0" applyFont="1" applyAlignment="1" applyProtection="1">
      <alignment horizontal="left"/>
      <protection locked="0"/>
    </xf>
    <xf numFmtId="0" fontId="6" fillId="0" borderId="0" xfId="0" applyFont="1" applyProtection="1">
      <protection locked="0"/>
    </xf>
    <xf numFmtId="0" fontId="2" fillId="0" borderId="0" xfId="0" quotePrefix="1" applyFont="1" applyAlignment="1">
      <alignment horizontal="center"/>
    </xf>
    <xf numFmtId="0" fontId="2" fillId="2" borderId="0" xfId="0" quotePrefix="1" applyFont="1" applyFill="1" applyAlignment="1">
      <alignment horizontal="center"/>
    </xf>
    <xf numFmtId="0" fontId="6" fillId="0" borderId="0" xfId="0" quotePrefix="1" applyFont="1" applyAlignment="1" applyProtection="1">
      <alignment vertical="top" wrapText="1"/>
      <protection locked="0"/>
    </xf>
    <xf numFmtId="0" fontId="2" fillId="0" borderId="0" xfId="0" applyFont="1" applyAlignment="1" applyProtection="1">
      <alignment horizontal="right"/>
      <protection locked="0"/>
    </xf>
    <xf numFmtId="0" fontId="2" fillId="3" borderId="0" xfId="0" applyFont="1" applyFill="1" applyAlignment="1">
      <alignment horizontal="center"/>
    </xf>
    <xf numFmtId="0" fontId="0" fillId="0" borderId="0" xfId="0" applyAlignment="1">
      <alignment horizontal="center"/>
    </xf>
    <xf numFmtId="16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hayes\AppData\Local\Microsoft\Windows\INetCache\Content.Outlook\XJ2IYYUF\Scoring-RID_Parkland.xlsx" TargetMode="External"/><Relationship Id="rId1" Type="http://schemas.openxmlformats.org/officeDocument/2006/relationships/externalLinkPath" Target="file:///C:\Users\chayes\AppData\Local\Microsoft\Windows\INetCache\Content.Outlook\XJ2IYYUF\Scoring-RID_Park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AZ"/>
      <sheetName val="Calob"/>
      <sheetName val="Christian"/>
      <sheetName val="Jessica"/>
    </sheetNames>
    <sheetDataSet>
      <sheetData sheetId="0"/>
      <sheetData sheetId="1">
        <row r="5">
          <cell r="D5">
            <v>28</v>
          </cell>
          <cell r="E5">
            <v>25</v>
          </cell>
        </row>
        <row r="9">
          <cell r="D9">
            <v>2</v>
          </cell>
          <cell r="E9">
            <v>8</v>
          </cell>
        </row>
        <row r="13">
          <cell r="D13">
            <v>0</v>
          </cell>
          <cell r="E13">
            <v>0</v>
          </cell>
        </row>
        <row r="17">
          <cell r="D17">
            <v>0</v>
          </cell>
          <cell r="E17">
            <v>0</v>
          </cell>
        </row>
        <row r="21">
          <cell r="D21">
            <v>15</v>
          </cell>
          <cell r="E21">
            <v>15</v>
          </cell>
        </row>
      </sheetData>
      <sheetData sheetId="2">
        <row r="5">
          <cell r="D5">
            <v>10</v>
          </cell>
          <cell r="E5">
            <v>12</v>
          </cell>
        </row>
        <row r="9">
          <cell r="D9">
            <v>0</v>
          </cell>
          <cell r="E9">
            <v>8</v>
          </cell>
        </row>
        <row r="13">
          <cell r="D13">
            <v>0</v>
          </cell>
          <cell r="E13">
            <v>0</v>
          </cell>
        </row>
        <row r="17">
          <cell r="D17">
            <v>0</v>
          </cell>
          <cell r="E17">
            <v>0</v>
          </cell>
        </row>
        <row r="21">
          <cell r="D21">
            <v>15</v>
          </cell>
          <cell r="E21">
            <v>15</v>
          </cell>
        </row>
      </sheetData>
      <sheetData sheetId="3">
        <row r="5">
          <cell r="D5">
            <v>35</v>
          </cell>
          <cell r="E5">
            <v>25</v>
          </cell>
        </row>
        <row r="9">
          <cell r="D9">
            <v>0</v>
          </cell>
          <cell r="E9">
            <v>15</v>
          </cell>
        </row>
        <row r="13">
          <cell r="D13">
            <v>0</v>
          </cell>
          <cell r="E13">
            <v>0</v>
          </cell>
        </row>
        <row r="17">
          <cell r="D17">
            <v>0</v>
          </cell>
          <cell r="E17">
            <v>0</v>
          </cell>
        </row>
        <row r="21">
          <cell r="D21">
            <v>15</v>
          </cell>
          <cell r="E2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F3D3F-1410-416F-AD6A-FD202042DE21}">
  <dimension ref="A1:AB35"/>
  <sheetViews>
    <sheetView tabSelected="1" zoomScale="70" zoomScaleNormal="70" workbookViewId="0">
      <selection activeCell="B1" sqref="B1:Q1"/>
    </sheetView>
  </sheetViews>
  <sheetFormatPr defaultColWidth="10" defaultRowHeight="14.4" x14ac:dyDescent="0.3"/>
  <cols>
    <col min="1" max="1" width="36.33203125" style="1" bestFit="1" customWidth="1"/>
    <col min="2" max="2" width="7.77734375" style="1" customWidth="1"/>
    <col min="3" max="3" width="9" style="1" bestFit="1" customWidth="1"/>
    <col min="4" max="4" width="14.6640625" style="1" customWidth="1"/>
    <col min="5" max="5" width="13.77734375" style="1" bestFit="1" customWidth="1"/>
    <col min="6" max="7" width="11.109375" style="1" customWidth="1"/>
    <col min="8" max="8" width="8.88671875" style="1" customWidth="1"/>
    <col min="9" max="9" width="4" style="1" customWidth="1"/>
    <col min="10" max="10" width="75.21875" style="1" customWidth="1"/>
    <col min="11" max="11" width="10" style="1"/>
    <col min="12" max="17" width="7.88671875" style="1" customWidth="1"/>
    <col min="18" max="23" width="5.21875" style="1" hidden="1" customWidth="1"/>
    <col min="24" max="24" width="10" style="1"/>
    <col min="25" max="25" width="5.6640625" style="1" customWidth="1"/>
    <col min="26" max="16384" width="10" style="1"/>
  </cols>
  <sheetData>
    <row r="1" spans="1:28" ht="15.6" x14ac:dyDescent="0.3">
      <c r="B1" s="2" t="s">
        <v>0</v>
      </c>
      <c r="C1" s="3"/>
      <c r="D1" s="3"/>
      <c r="E1" s="3"/>
      <c r="F1" s="3"/>
      <c r="G1" s="3"/>
      <c r="H1" s="3"/>
      <c r="I1" s="3"/>
      <c r="J1" s="3"/>
      <c r="K1" s="3"/>
      <c r="L1" s="3"/>
      <c r="M1" s="3"/>
      <c r="N1" s="3"/>
      <c r="O1" s="3"/>
      <c r="P1" s="3"/>
      <c r="Q1" s="3"/>
      <c r="R1" s="4"/>
      <c r="S1" s="4"/>
      <c r="T1" s="4"/>
      <c r="U1" s="4"/>
      <c r="V1" s="4"/>
      <c r="W1" s="4"/>
      <c r="X1" s="4"/>
      <c r="Y1" s="4"/>
      <c r="Z1" s="4"/>
      <c r="AA1" s="4"/>
      <c r="AB1" s="4"/>
    </row>
    <row r="2" spans="1:28" ht="147" thickBot="1" x14ac:dyDescent="0.35">
      <c r="A2" s="5"/>
      <c r="B2" s="6" t="s">
        <v>1</v>
      </c>
      <c r="C2" s="7" t="s">
        <v>2</v>
      </c>
      <c r="D2" s="6" t="s">
        <v>3</v>
      </c>
      <c r="E2" s="6" t="s">
        <v>4</v>
      </c>
      <c r="F2" s="6" t="s">
        <v>5</v>
      </c>
      <c r="G2" s="6" t="s">
        <v>6</v>
      </c>
      <c r="I2" s="8" t="s">
        <v>7</v>
      </c>
      <c r="J2" s="5"/>
      <c r="K2" s="5"/>
      <c r="L2" s="9" t="str">
        <f>IF(A4&gt;0,A4," ")</f>
        <v>Doctor Lawn Landscape Management</v>
      </c>
      <c r="M2" s="9" t="str">
        <f>IF(A5&gt;0,A5," ")</f>
        <v>MJC Property Maintenance</v>
      </c>
      <c r="N2" s="9" t="str">
        <f>IF(A6&gt;0,A6," ")</f>
        <v xml:space="preserve"> </v>
      </c>
      <c r="O2" s="9" t="str">
        <f>IF(A7&gt;0,A7," ")</f>
        <v xml:space="preserve"> </v>
      </c>
      <c r="P2" s="9" t="str">
        <f>IF(A8&gt;0,A8," ")</f>
        <v xml:space="preserve"> </v>
      </c>
      <c r="Q2" s="9" t="str">
        <f>IF(A9&gt;0,A9," ")</f>
        <v xml:space="preserve"> </v>
      </c>
      <c r="R2" s="9" t="str">
        <f>IF(A10&gt;0,A10," ")</f>
        <v xml:space="preserve"> </v>
      </c>
      <c r="S2" s="9" t="str">
        <f>IF(A11&gt;0,A11," ")</f>
        <v xml:space="preserve"> </v>
      </c>
      <c r="T2" s="9" t="str">
        <f>IF(A12&gt;0,A12," ")</f>
        <v xml:space="preserve"> </v>
      </c>
      <c r="U2" s="9" t="str">
        <f>IF(A13&gt;0,A13," ")</f>
        <v xml:space="preserve"> </v>
      </c>
      <c r="V2" s="9" t="str">
        <f>IF(A14&gt;0,A14," ")</f>
        <v xml:space="preserve"> </v>
      </c>
      <c r="W2" s="9" t="str">
        <f>IF(A15&gt;0,A15," ")</f>
        <v xml:space="preserve"> </v>
      </c>
      <c r="X2" s="10"/>
      <c r="Y2" s="10"/>
    </row>
    <row r="3" spans="1:28" ht="16.8" thickTop="1" thickBot="1" x14ac:dyDescent="0.35">
      <c r="A3" s="11" t="s">
        <v>8</v>
      </c>
      <c r="B3" s="12"/>
      <c r="C3" s="13"/>
      <c r="D3" s="12"/>
      <c r="E3" s="12"/>
      <c r="F3" s="12"/>
      <c r="G3" s="12"/>
      <c r="H3" s="14"/>
      <c r="I3" s="15" t="s">
        <v>9</v>
      </c>
      <c r="J3" s="16"/>
      <c r="K3" s="16"/>
      <c r="L3" s="17">
        <f>[1]Calob!D5+[1]Christian!D5+[1]Jessica!D5</f>
        <v>73</v>
      </c>
      <c r="M3" s="17">
        <f>[1]Calob!E5+[1]Christian!E5+[1]Jessica!E5</f>
        <v>62</v>
      </c>
      <c r="N3" s="17"/>
      <c r="O3" s="17"/>
      <c r="P3" s="17"/>
      <c r="Q3" s="17"/>
      <c r="R3" s="17" t="e">
        <f>#REF!+#REF!+[1]Calob!J5+[1]Christian!J5+[1]Jessica!J5</f>
        <v>#REF!</v>
      </c>
      <c r="S3" s="17" t="e">
        <f>#REF!+#REF!+[1]Calob!K5+[1]Christian!K5+[1]Jessica!K5</f>
        <v>#REF!</v>
      </c>
      <c r="T3" s="17" t="e">
        <f>#REF!+#REF!+[1]Calob!L5+[1]Christian!L5+[1]Jessica!L5</f>
        <v>#REF!</v>
      </c>
      <c r="U3" s="17" t="e">
        <f>#REF!+#REF!+[1]Calob!M5+[1]Christian!M5+[1]Jessica!M5</f>
        <v>#REF!</v>
      </c>
      <c r="V3" s="17" t="e">
        <f>#REF!+#REF!+[1]Calob!N5+[1]Christian!N5+[1]Jessica!N5</f>
        <v>#REF!</v>
      </c>
      <c r="W3" s="17" t="e">
        <f>#REF!+#REF!+[1]Calob!O5+[1]Christian!O5+[1]Jessica!O5</f>
        <v>#REF!</v>
      </c>
      <c r="Z3" s="18"/>
      <c r="AA3" s="18"/>
    </row>
    <row r="4" spans="1:28" ht="18.600000000000001" thickTop="1" x14ac:dyDescent="0.4">
      <c r="A4" s="19" t="s">
        <v>10</v>
      </c>
      <c r="B4" s="20" t="s">
        <v>11</v>
      </c>
      <c r="C4" s="20" t="s">
        <v>11</v>
      </c>
      <c r="D4" s="20" t="s">
        <v>11</v>
      </c>
      <c r="E4" s="20" t="s">
        <v>11</v>
      </c>
      <c r="F4" s="20" t="s">
        <v>12</v>
      </c>
      <c r="G4" s="20" t="s">
        <v>12</v>
      </c>
      <c r="I4" s="8"/>
      <c r="J4" s="21" t="s">
        <v>13</v>
      </c>
      <c r="K4" s="22"/>
      <c r="L4" s="22"/>
      <c r="M4" s="22"/>
      <c r="N4" s="22"/>
      <c r="O4" s="22"/>
      <c r="P4" s="22"/>
      <c r="Q4" s="22"/>
      <c r="R4" s="22"/>
      <c r="S4" s="22"/>
      <c r="T4" s="22"/>
      <c r="U4" s="22"/>
      <c r="V4" s="22"/>
      <c r="W4" s="22"/>
      <c r="Z4" s="18"/>
      <c r="AA4" s="18"/>
    </row>
    <row r="5" spans="1:28" ht="18" x14ac:dyDescent="0.4">
      <c r="A5" s="23" t="s">
        <v>14</v>
      </c>
      <c r="B5" s="20" t="s">
        <v>11</v>
      </c>
      <c r="C5" s="20" t="s">
        <v>11</v>
      </c>
      <c r="D5" s="20" t="s">
        <v>11</v>
      </c>
      <c r="E5" s="20" t="s">
        <v>11</v>
      </c>
      <c r="F5" s="20" t="s">
        <v>15</v>
      </c>
      <c r="G5" s="20" t="s">
        <v>12</v>
      </c>
      <c r="I5" s="8"/>
      <c r="J5" s="24"/>
      <c r="K5" s="25"/>
      <c r="L5" s="25"/>
      <c r="M5" s="25"/>
      <c r="N5" s="25"/>
      <c r="O5" s="25"/>
      <c r="P5" s="25"/>
      <c r="Q5" s="25"/>
      <c r="R5" s="25"/>
      <c r="S5" s="25"/>
      <c r="T5" s="25"/>
      <c r="U5" s="25"/>
      <c r="V5" s="25"/>
      <c r="W5" s="25"/>
      <c r="Z5" s="18"/>
      <c r="AA5" s="18" t="str">
        <f>N2</f>
        <v xml:space="preserve"> </v>
      </c>
    </row>
    <row r="6" spans="1:28" ht="18.600000000000001" thickBot="1" x14ac:dyDescent="0.45">
      <c r="A6" s="23"/>
      <c r="B6" s="20"/>
      <c r="C6" s="20"/>
      <c r="D6" s="20"/>
      <c r="E6" s="20"/>
      <c r="F6" s="20"/>
      <c r="G6" s="20"/>
      <c r="I6" s="26"/>
      <c r="J6" s="27"/>
      <c r="K6" s="28"/>
      <c r="L6" s="28"/>
      <c r="M6" s="28"/>
      <c r="N6" s="28"/>
      <c r="O6" s="28"/>
      <c r="P6" s="28"/>
      <c r="Q6" s="28"/>
      <c r="R6" s="28"/>
      <c r="S6" s="28"/>
      <c r="T6" s="28"/>
      <c r="U6" s="28"/>
      <c r="V6" s="28"/>
      <c r="W6" s="28"/>
      <c r="Z6" s="18"/>
      <c r="AA6" s="18" t="str">
        <f>O2</f>
        <v xml:space="preserve"> </v>
      </c>
    </row>
    <row r="7" spans="1:28" ht="19.2" thickTop="1" thickBot="1" x14ac:dyDescent="0.45">
      <c r="A7" s="23"/>
      <c r="B7" s="20"/>
      <c r="C7" s="20"/>
      <c r="D7" s="20"/>
      <c r="E7" s="20"/>
      <c r="F7" s="20"/>
      <c r="G7" s="20"/>
      <c r="I7" s="15" t="s">
        <v>16</v>
      </c>
      <c r="J7" s="29"/>
      <c r="K7" s="30"/>
      <c r="L7" s="17">
        <f>[1]Calob!D9+[1]Christian!D9+[1]Jessica!D9</f>
        <v>2</v>
      </c>
      <c r="M7" s="17">
        <f>[1]Calob!E9+[1]Christian!E9+[1]Jessica!E9</f>
        <v>31</v>
      </c>
      <c r="N7" s="17"/>
      <c r="O7" s="17"/>
      <c r="P7" s="17"/>
      <c r="Q7" s="17"/>
      <c r="R7" s="17" t="e">
        <f>#REF!+#REF!+[1]Calob!J9+[1]Christian!J9+[1]Jessica!J9</f>
        <v>#REF!</v>
      </c>
      <c r="S7" s="17" t="e">
        <f>#REF!+#REF!+[1]Calob!K9+[1]Christian!K9+[1]Jessica!K9</f>
        <v>#REF!</v>
      </c>
      <c r="T7" s="17" t="e">
        <f>#REF!+#REF!+[1]Calob!L9+[1]Christian!L9+[1]Jessica!L9</f>
        <v>#REF!</v>
      </c>
      <c r="U7" s="17" t="e">
        <f>#REF!+#REF!+[1]Calob!M9+[1]Christian!M9+[1]Jessica!M9</f>
        <v>#REF!</v>
      </c>
      <c r="V7" s="17" t="e">
        <f>#REF!+#REF!+[1]Calob!N9+[1]Christian!N9+[1]Jessica!N9</f>
        <v>#REF!</v>
      </c>
      <c r="W7" s="17" t="e">
        <f>#REF!+#REF!+[1]Calob!O9+[1]Christian!O9+[1]Jessica!O9</f>
        <v>#REF!</v>
      </c>
      <c r="Z7" s="18"/>
      <c r="AA7" s="18" t="str">
        <f>P2</f>
        <v xml:space="preserve"> </v>
      </c>
    </row>
    <row r="8" spans="1:28" ht="18.600000000000001" thickTop="1" x14ac:dyDescent="0.4">
      <c r="A8" s="23"/>
      <c r="B8" s="20"/>
      <c r="C8" s="20"/>
      <c r="D8" s="20"/>
      <c r="E8" s="20"/>
      <c r="F8" s="20"/>
      <c r="G8" s="20"/>
      <c r="I8" s="8"/>
      <c r="J8" s="31" t="s">
        <v>17</v>
      </c>
      <c r="K8" s="22"/>
      <c r="L8" s="22"/>
      <c r="M8" s="22"/>
      <c r="N8" s="22"/>
      <c r="O8" s="22"/>
      <c r="P8" s="22"/>
      <c r="Q8" s="22"/>
      <c r="R8" s="22"/>
      <c r="S8" s="22"/>
      <c r="T8" s="22"/>
      <c r="U8" s="22"/>
      <c r="V8" s="22"/>
      <c r="W8" s="22"/>
      <c r="X8" s="32"/>
      <c r="Z8" s="18"/>
      <c r="AA8" s="18" t="str">
        <f>Q2</f>
        <v xml:space="preserve"> </v>
      </c>
    </row>
    <row r="9" spans="1:28" ht="18" x14ac:dyDescent="0.4">
      <c r="A9" s="23"/>
      <c r="B9" s="20"/>
      <c r="C9" s="20"/>
      <c r="D9" s="20"/>
      <c r="E9" s="20"/>
      <c r="F9" s="20"/>
      <c r="G9" s="20"/>
      <c r="I9" s="8"/>
      <c r="J9" s="33"/>
      <c r="K9" s="25"/>
      <c r="L9" s="25"/>
      <c r="M9" s="25"/>
      <c r="N9" s="25"/>
      <c r="O9" s="25"/>
      <c r="P9" s="25"/>
      <c r="Q9" s="25"/>
      <c r="R9" s="25"/>
      <c r="S9" s="25"/>
      <c r="T9" s="25"/>
      <c r="U9" s="25"/>
      <c r="V9" s="25"/>
      <c r="W9" s="25"/>
      <c r="X9" s="32"/>
      <c r="Z9" s="18"/>
      <c r="AA9" s="18" t="str">
        <f>R2</f>
        <v xml:space="preserve"> </v>
      </c>
    </row>
    <row r="10" spans="1:28" ht="18.600000000000001" thickBot="1" x14ac:dyDescent="0.45">
      <c r="A10" s="23"/>
      <c r="B10" s="20"/>
      <c r="C10" s="20"/>
      <c r="D10" s="20"/>
      <c r="E10" s="20"/>
      <c r="F10" s="20"/>
      <c r="G10" s="20"/>
      <c r="I10" s="26"/>
      <c r="J10" s="34"/>
      <c r="K10" s="28"/>
      <c r="L10" s="28"/>
      <c r="M10" s="28"/>
      <c r="N10" s="28"/>
      <c r="O10" s="28"/>
      <c r="P10" s="28"/>
      <c r="Q10" s="28"/>
      <c r="R10" s="28"/>
      <c r="S10" s="28"/>
      <c r="T10" s="28"/>
      <c r="U10" s="28"/>
      <c r="V10" s="28"/>
      <c r="W10" s="28"/>
      <c r="X10" s="32"/>
      <c r="Z10" s="18"/>
      <c r="AA10" s="18" t="str">
        <f>S2</f>
        <v xml:space="preserve"> </v>
      </c>
    </row>
    <row r="11" spans="1:28" ht="19.2" thickTop="1" thickBot="1" x14ac:dyDescent="0.45">
      <c r="A11" s="23"/>
      <c r="B11" s="20"/>
      <c r="C11" s="20"/>
      <c r="D11" s="20"/>
      <c r="E11" s="20"/>
      <c r="F11" s="20"/>
      <c r="G11" s="20"/>
      <c r="I11" s="15" t="s">
        <v>18</v>
      </c>
      <c r="J11" s="29"/>
      <c r="K11" s="30"/>
      <c r="L11" s="17">
        <f>[1]Calob!D13+[1]Christian!D13+[1]Jessica!D13</f>
        <v>0</v>
      </c>
      <c r="M11" s="17">
        <f>[1]Calob!E13+[1]Christian!E13+[1]Jessica!E13</f>
        <v>0</v>
      </c>
      <c r="N11" s="17"/>
      <c r="O11" s="17"/>
      <c r="P11" s="17"/>
      <c r="Q11" s="17"/>
      <c r="R11" s="17" t="e">
        <f>#REF!+#REF!+[1]Calob!J13+[1]Christian!J13+[1]Jessica!J13</f>
        <v>#REF!</v>
      </c>
      <c r="S11" s="17" t="e">
        <f>#REF!+#REF!+[1]Calob!K13+[1]Christian!K13+[1]Jessica!K13</f>
        <v>#REF!</v>
      </c>
      <c r="T11" s="17" t="e">
        <f>#REF!+#REF!+[1]Calob!L13+[1]Christian!L13+[1]Jessica!L13</f>
        <v>#REF!</v>
      </c>
      <c r="U11" s="17" t="e">
        <f>#REF!+#REF!+[1]Calob!M13+[1]Christian!M13+[1]Jessica!M13</f>
        <v>#REF!</v>
      </c>
      <c r="V11" s="17" t="e">
        <f>#REF!+#REF!+[1]Calob!N13+[1]Christian!N13+[1]Jessica!N13</f>
        <v>#REF!</v>
      </c>
      <c r="W11" s="17" t="e">
        <f>#REF!+#REF!+[1]Calob!O13+[1]Christian!O13+[1]Jessica!O13</f>
        <v>#REF!</v>
      </c>
      <c r="Z11" s="18"/>
      <c r="AA11" s="18" t="str">
        <f>T2</f>
        <v xml:space="preserve"> </v>
      </c>
    </row>
    <row r="12" spans="1:28" ht="16.2" thickTop="1" x14ac:dyDescent="0.3">
      <c r="A12" s="23"/>
      <c r="B12" s="35"/>
      <c r="C12" s="36"/>
      <c r="D12" s="36"/>
      <c r="E12" s="36"/>
      <c r="F12" s="36"/>
      <c r="G12" s="36"/>
      <c r="I12" s="8"/>
      <c r="J12" s="31" t="s">
        <v>19</v>
      </c>
      <c r="K12" s="22"/>
      <c r="L12" s="22"/>
      <c r="M12" s="22"/>
      <c r="N12" s="22"/>
      <c r="O12" s="22"/>
      <c r="P12" s="22"/>
      <c r="Q12" s="22"/>
      <c r="R12" s="22"/>
      <c r="S12" s="22"/>
      <c r="T12" s="22"/>
      <c r="U12" s="22"/>
      <c r="V12" s="22"/>
      <c r="W12" s="22"/>
      <c r="Z12" s="18"/>
      <c r="AA12" s="18" t="str">
        <f>U2</f>
        <v xml:space="preserve"> </v>
      </c>
    </row>
    <row r="13" spans="1:28" ht="15.6" x14ac:dyDescent="0.3">
      <c r="A13" s="23"/>
      <c r="B13" s="35"/>
      <c r="C13" s="36"/>
      <c r="D13" s="36"/>
      <c r="E13" s="36"/>
      <c r="F13" s="36"/>
      <c r="G13" s="36"/>
      <c r="I13" s="8"/>
      <c r="J13" s="33"/>
      <c r="K13" s="25"/>
      <c r="L13" s="25"/>
      <c r="M13" s="25"/>
      <c r="N13" s="25"/>
      <c r="O13" s="25"/>
      <c r="P13" s="25"/>
      <c r="Q13" s="25"/>
      <c r="R13" s="25"/>
      <c r="S13" s="25"/>
      <c r="T13" s="25"/>
      <c r="U13" s="25"/>
      <c r="V13" s="25"/>
      <c r="W13" s="25"/>
      <c r="Z13" s="18"/>
      <c r="AA13" s="18" t="str">
        <f>V2</f>
        <v xml:space="preserve"> </v>
      </c>
    </row>
    <row r="14" spans="1:28" ht="16.2" thickBot="1" x14ac:dyDescent="0.35">
      <c r="A14" s="23"/>
      <c r="B14" s="35"/>
      <c r="C14" s="36"/>
      <c r="D14" s="36"/>
      <c r="E14" s="36"/>
      <c r="F14" s="36"/>
      <c r="G14" s="36"/>
      <c r="I14" s="26"/>
      <c r="J14" s="34"/>
      <c r="K14" s="28"/>
      <c r="L14" s="28"/>
      <c r="M14" s="28"/>
      <c r="N14" s="28"/>
      <c r="O14" s="28"/>
      <c r="P14" s="28"/>
      <c r="Q14" s="28"/>
      <c r="R14" s="28"/>
      <c r="S14" s="28"/>
      <c r="T14" s="28"/>
      <c r="U14" s="28"/>
      <c r="V14" s="28"/>
      <c r="W14" s="28"/>
      <c r="Z14" s="18"/>
      <c r="AA14" s="18" t="str">
        <f>W2</f>
        <v xml:space="preserve"> </v>
      </c>
    </row>
    <row r="15" spans="1:28" ht="16.8" thickTop="1" thickBot="1" x14ac:dyDescent="0.35">
      <c r="A15" s="23"/>
      <c r="B15" s="35"/>
      <c r="C15" s="36"/>
      <c r="D15" s="36"/>
      <c r="E15" s="36"/>
      <c r="F15" s="36"/>
      <c r="G15" s="36"/>
      <c r="I15" s="15" t="s">
        <v>20</v>
      </c>
      <c r="J15" s="29"/>
      <c r="K15" s="30"/>
      <c r="L15" s="17">
        <f>[1]Calob!D17+[1]Christian!D17+[1]Jessica!D17</f>
        <v>0</v>
      </c>
      <c r="M15" s="17">
        <f>[1]Calob!E17+[1]Christian!E17+[1]Jessica!E17</f>
        <v>0</v>
      </c>
      <c r="N15" s="17"/>
      <c r="O15" s="17"/>
      <c r="P15" s="17"/>
      <c r="Q15" s="17"/>
      <c r="R15" s="17" t="e">
        <f>#REF!+#REF!+[1]Calob!J17+[1]Christian!J17+[1]Jessica!J17</f>
        <v>#REF!</v>
      </c>
      <c r="S15" s="17" t="e">
        <f>#REF!+#REF!+[1]Calob!K17+[1]Christian!K17+[1]Jessica!K17</f>
        <v>#REF!</v>
      </c>
      <c r="T15" s="17" t="e">
        <f>#REF!+#REF!+[1]Calob!L17+[1]Christian!L17+[1]Jessica!L17</f>
        <v>#REF!</v>
      </c>
      <c r="U15" s="17" t="e">
        <f>#REF!+#REF!+[1]Calob!M17+[1]Christian!M17+[1]Jessica!M17</f>
        <v>#REF!</v>
      </c>
      <c r="V15" s="17" t="e">
        <f>#REF!+#REF!+[1]Calob!N17+[1]Christian!N17+[1]Jessica!N17</f>
        <v>#REF!</v>
      </c>
      <c r="W15" s="17" t="e">
        <f>#REF!+#REF!+[1]Calob!O17+[1]Christian!O17+[1]Jessica!O17</f>
        <v>#REF!</v>
      </c>
    </row>
    <row r="16" spans="1:28" ht="16.2" thickTop="1" x14ac:dyDescent="0.3">
      <c r="I16" s="8"/>
      <c r="J16" s="31" t="s">
        <v>21</v>
      </c>
      <c r="K16" s="22"/>
      <c r="L16" s="22"/>
      <c r="M16" s="22"/>
      <c r="N16" s="22"/>
      <c r="O16" s="22"/>
      <c r="P16" s="22"/>
      <c r="Q16" s="22"/>
      <c r="R16" s="22"/>
      <c r="S16" s="22"/>
      <c r="T16" s="22"/>
      <c r="U16" s="22"/>
      <c r="V16" s="22"/>
      <c r="W16" s="22"/>
    </row>
    <row r="17" spans="4:23" ht="15.6" x14ac:dyDescent="0.3">
      <c r="D17" s="37" t="s">
        <v>22</v>
      </c>
      <c r="E17" s="38" t="s">
        <v>8</v>
      </c>
      <c r="F17" s="5"/>
      <c r="G17" s="5"/>
      <c r="H17" s="5"/>
      <c r="I17" s="8"/>
      <c r="J17" s="33"/>
      <c r="K17" s="25"/>
      <c r="L17" s="25"/>
      <c r="M17" s="25"/>
      <c r="N17" s="25"/>
      <c r="O17" s="25"/>
      <c r="P17" s="25"/>
      <c r="Q17" s="25"/>
      <c r="R17" s="25"/>
      <c r="S17" s="25"/>
      <c r="T17" s="25"/>
      <c r="U17" s="25"/>
      <c r="V17" s="25"/>
      <c r="W17" s="25"/>
    </row>
    <row r="18" spans="4:23" ht="16.2" thickBot="1" x14ac:dyDescent="0.35">
      <c r="D18" s="39">
        <v>1</v>
      </c>
      <c r="E18" s="40" t="s">
        <v>23</v>
      </c>
      <c r="F18" s="5"/>
      <c r="G18" s="5"/>
      <c r="H18" s="5"/>
      <c r="I18" s="26"/>
      <c r="J18" s="34"/>
      <c r="K18" s="28"/>
      <c r="L18" s="28"/>
      <c r="M18" s="28"/>
      <c r="N18" s="28"/>
      <c r="O18" s="28"/>
      <c r="P18" s="28"/>
      <c r="Q18" s="28"/>
      <c r="R18" s="28"/>
      <c r="S18" s="28"/>
      <c r="T18" s="28"/>
      <c r="U18" s="28"/>
      <c r="V18" s="28"/>
      <c r="W18" s="28"/>
    </row>
    <row r="19" spans="4:23" ht="16.8" thickTop="1" thickBot="1" x14ac:dyDescent="0.35">
      <c r="D19" s="39">
        <v>2</v>
      </c>
      <c r="E19" s="40" t="s">
        <v>24</v>
      </c>
      <c r="F19" s="5"/>
      <c r="G19" s="5"/>
      <c r="H19" s="5"/>
      <c r="I19" s="15" t="s">
        <v>25</v>
      </c>
      <c r="J19" s="29"/>
      <c r="K19" s="30"/>
      <c r="L19" s="17">
        <f>[1]Calob!D21+[1]Christian!D21+[1]Jessica!D21</f>
        <v>45</v>
      </c>
      <c r="M19" s="17">
        <f>[1]Calob!E21+[1]Christian!E21+[1]Jessica!E21</f>
        <v>45</v>
      </c>
      <c r="N19" s="17"/>
      <c r="O19" s="17"/>
      <c r="P19" s="17"/>
      <c r="Q19" s="17"/>
      <c r="R19" s="17" t="e">
        <f>#REF!+#REF!+[1]Calob!J21+[1]Christian!J21+[1]Jessica!J21</f>
        <v>#REF!</v>
      </c>
      <c r="S19" s="17" t="e">
        <f>#REF!+#REF!+[1]Calob!K21+[1]Christian!K21+[1]Jessica!K21</f>
        <v>#REF!</v>
      </c>
      <c r="T19" s="17" t="e">
        <f>#REF!+#REF!+[1]Calob!L21+[1]Christian!L21+[1]Jessica!L21</f>
        <v>#REF!</v>
      </c>
      <c r="U19" s="17" t="e">
        <f>#REF!+#REF!+[1]Calob!M21+[1]Christian!M21+[1]Jessica!M21</f>
        <v>#REF!</v>
      </c>
      <c r="V19" s="17" t="e">
        <f>#REF!+#REF!+[1]Calob!N21+[1]Christian!N21+[1]Jessica!N21</f>
        <v>#REF!</v>
      </c>
      <c r="W19" s="17" t="e">
        <f>#REF!+#REF!+[1]Calob!O21+[1]Christian!O21+[1]Jessica!O21</f>
        <v>#REF!</v>
      </c>
    </row>
    <row r="20" spans="4:23" ht="16.2" thickTop="1" x14ac:dyDescent="0.3">
      <c r="D20" s="39"/>
      <c r="E20" s="40" t="str">
        <f>IF(A6&gt;0,VLOOKUP(3,$Z$3:$AA$14,2,FALSE)," ")</f>
        <v xml:space="preserve"> </v>
      </c>
      <c r="F20" s="5"/>
      <c r="G20" s="5"/>
      <c r="H20" s="5"/>
      <c r="I20" s="41"/>
      <c r="J20" s="31" t="s">
        <v>26</v>
      </c>
      <c r="K20" s="22"/>
      <c r="L20" s="22"/>
      <c r="M20" s="22"/>
      <c r="N20" s="22"/>
      <c r="O20" s="22"/>
      <c r="P20" s="22"/>
      <c r="Q20" s="22"/>
      <c r="R20" s="22"/>
      <c r="S20" s="22"/>
      <c r="T20" s="22"/>
      <c r="U20" s="22"/>
      <c r="V20" s="22"/>
      <c r="W20" s="22"/>
    </row>
    <row r="21" spans="4:23" ht="15.6" x14ac:dyDescent="0.3">
      <c r="D21" s="39"/>
      <c r="E21" s="40" t="str">
        <f>IF(A7&gt;0,VLOOKUP(4,$Z$3:$AA$14,2,FALSE)," ")</f>
        <v xml:space="preserve"> </v>
      </c>
      <c r="F21" s="5"/>
      <c r="G21" s="5"/>
      <c r="H21" s="5"/>
      <c r="I21" s="41"/>
      <c r="J21" s="33"/>
      <c r="K21" s="25"/>
      <c r="L21" s="25"/>
      <c r="M21" s="25"/>
      <c r="N21" s="25"/>
      <c r="O21" s="25"/>
      <c r="P21" s="25"/>
      <c r="Q21" s="25"/>
      <c r="R21" s="25"/>
      <c r="S21" s="25"/>
      <c r="T21" s="25"/>
      <c r="U21" s="25"/>
      <c r="V21" s="25"/>
      <c r="W21" s="25"/>
    </row>
    <row r="22" spans="4:23" ht="15.6" x14ac:dyDescent="0.3">
      <c r="D22" s="39"/>
      <c r="E22" s="40" t="str">
        <f>IF(A8&gt;0,VLOOKUP(5,$Z$3:$AA$14,2,FALSE)," ")</f>
        <v xml:space="preserve"> </v>
      </c>
      <c r="F22" s="5"/>
      <c r="G22" s="5"/>
      <c r="H22" s="5"/>
      <c r="I22" s="41"/>
      <c r="J22" s="33"/>
      <c r="K22" s="25"/>
      <c r="L22" s="25"/>
      <c r="M22" s="25"/>
      <c r="N22" s="25"/>
      <c r="O22" s="25"/>
      <c r="P22" s="25"/>
      <c r="Q22" s="25"/>
      <c r="R22" s="25"/>
      <c r="S22" s="25"/>
      <c r="T22" s="25"/>
      <c r="U22" s="25"/>
      <c r="V22" s="25"/>
      <c r="W22" s="25"/>
    </row>
    <row r="23" spans="4:23" ht="15.6" x14ac:dyDescent="0.3">
      <c r="D23" s="39"/>
      <c r="E23" s="40" t="str">
        <f>IF(A9&gt;0,VLOOKUP(6,$Z$3:$AA$14,2,FALSE)," ")</f>
        <v xml:space="preserve"> </v>
      </c>
      <c r="F23" s="5"/>
      <c r="G23" s="5"/>
      <c r="H23" s="5"/>
      <c r="I23" s="8"/>
      <c r="J23" s="42" t="s">
        <v>27</v>
      </c>
      <c r="K23" s="43"/>
      <c r="L23" s="44">
        <f>(L3+L7+L19)/3</f>
        <v>40</v>
      </c>
      <c r="M23" s="44">
        <f>(M3+M7+M11+M19)/3</f>
        <v>46</v>
      </c>
      <c r="N23" s="44"/>
      <c r="O23" s="44"/>
      <c r="P23" s="44"/>
      <c r="Q23" s="44"/>
      <c r="R23" s="45"/>
      <c r="S23" s="45"/>
      <c r="T23" s="45"/>
      <c r="U23" s="45"/>
      <c r="V23" s="45"/>
      <c r="W23" s="45"/>
    </row>
    <row r="24" spans="4:23" ht="15.6" x14ac:dyDescent="0.3">
      <c r="D24" s="39"/>
      <c r="E24" s="40" t="str">
        <f>IF(A10&gt;0,VLOOKUP(7,$Z$3:$AA$14,2,FALSE)," ")</f>
        <v xml:space="preserve"> </v>
      </c>
      <c r="I24" s="41"/>
      <c r="J24" s="46"/>
      <c r="K24" s="43"/>
      <c r="L24" s="43"/>
      <c r="M24" s="43"/>
      <c r="N24" s="43"/>
      <c r="O24" s="43"/>
      <c r="P24" s="43"/>
      <c r="Q24" s="43"/>
      <c r="R24" s="43"/>
      <c r="S24" s="43"/>
      <c r="T24" s="43"/>
      <c r="U24" s="43"/>
      <c r="V24" s="43"/>
      <c r="W24" s="43"/>
    </row>
    <row r="25" spans="4:23" ht="15.6" x14ac:dyDescent="0.3">
      <c r="D25" s="39"/>
      <c r="E25" s="40" t="str">
        <f>IF(A11&gt;0,VLOOKUP(8,$Z$3:$AA$14,2,FALSE)," ")</f>
        <v xml:space="preserve"> </v>
      </c>
      <c r="I25" s="41"/>
      <c r="J25" s="46"/>
      <c r="K25" s="43"/>
      <c r="L25" s="43"/>
      <c r="M25" s="43"/>
      <c r="N25" s="43"/>
      <c r="O25" s="43"/>
      <c r="P25" s="43"/>
      <c r="Q25" s="43"/>
      <c r="R25" s="43"/>
      <c r="S25" s="43"/>
      <c r="T25" s="43"/>
      <c r="U25" s="43"/>
      <c r="V25" s="43"/>
      <c r="W25" s="43"/>
    </row>
    <row r="26" spans="4:23" ht="15.6" x14ac:dyDescent="0.3">
      <c r="D26" s="39"/>
      <c r="E26" s="40" t="str">
        <f>IF(A12&gt;0,VLOOKUP(9,$Z$3:$AA$14,2,FALSE)," ")</f>
        <v xml:space="preserve"> </v>
      </c>
      <c r="I26" s="41"/>
      <c r="J26" s="46"/>
      <c r="K26" s="43"/>
      <c r="L26" s="43"/>
      <c r="M26" s="43"/>
      <c r="N26" s="43"/>
      <c r="O26" s="43"/>
      <c r="P26" s="43"/>
      <c r="Q26" s="43"/>
      <c r="R26" s="43"/>
      <c r="S26" s="43"/>
      <c r="T26" s="43"/>
      <c r="U26" s="43"/>
      <c r="V26" s="43"/>
      <c r="W26" s="43"/>
    </row>
    <row r="27" spans="4:23" ht="15.6" hidden="1" x14ac:dyDescent="0.3">
      <c r="D27" s="39">
        <v>10</v>
      </c>
      <c r="E27" s="40" t="str">
        <f>IF(A13&gt;0,VLOOKUP(10,$Z$3:$AA$14,2,FALSE)," ")</f>
        <v xml:space="preserve"> </v>
      </c>
      <c r="I27" s="5"/>
      <c r="J27" s="5"/>
    </row>
    <row r="28" spans="4:23" ht="15.6" hidden="1" x14ac:dyDescent="0.3">
      <c r="D28" s="39">
        <v>11</v>
      </c>
      <c r="E28" s="40" t="str">
        <f>IF(A14&gt;0,VLOOKUP(11,$Z$3:$AA$14,2,FALSE)," ")</f>
        <v xml:space="preserve"> </v>
      </c>
      <c r="K28" s="47" t="s">
        <v>28</v>
      </c>
      <c r="L28" s="48">
        <f t="shared" ref="L28:W28" si="0">SUM(L3:L25)</f>
        <v>160</v>
      </c>
      <c r="M28" s="39">
        <f t="shared" si="0"/>
        <v>184</v>
      </c>
      <c r="N28" s="39">
        <f t="shared" si="0"/>
        <v>0</v>
      </c>
      <c r="O28" s="48">
        <f t="shared" si="0"/>
        <v>0</v>
      </c>
      <c r="P28" s="48">
        <f t="shared" si="0"/>
        <v>0</v>
      </c>
      <c r="Q28" s="39">
        <f t="shared" si="0"/>
        <v>0</v>
      </c>
      <c r="R28" s="39" t="e">
        <f t="shared" si="0"/>
        <v>#REF!</v>
      </c>
      <c r="S28" s="39" t="e">
        <f t="shared" si="0"/>
        <v>#REF!</v>
      </c>
      <c r="T28" s="39" t="e">
        <f t="shared" si="0"/>
        <v>#REF!</v>
      </c>
      <c r="U28" s="39" t="e">
        <f t="shared" si="0"/>
        <v>#REF!</v>
      </c>
      <c r="V28" s="39" t="e">
        <f t="shared" si="0"/>
        <v>#REF!</v>
      </c>
      <c r="W28" s="39" t="e">
        <f t="shared" si="0"/>
        <v>#REF!</v>
      </c>
    </row>
    <row r="29" spans="4:23" ht="15.6" hidden="1" x14ac:dyDescent="0.3">
      <c r="D29" s="49"/>
      <c r="E29" s="49" t="str">
        <f>IF(A11&gt;0,VLOOKUP(8,$Z$3:$AA$14,2,FALSE)," ")</f>
        <v xml:space="preserve"> </v>
      </c>
      <c r="K29" s="5" t="s">
        <v>29</v>
      </c>
      <c r="L29" s="50">
        <f>L28/5</f>
        <v>32</v>
      </c>
      <c r="M29" s="50">
        <f>M28/5</f>
        <v>36.799999999999997</v>
      </c>
      <c r="N29" s="50">
        <f t="shared" ref="N29:W29" si="1">N28/5</f>
        <v>0</v>
      </c>
      <c r="O29" s="50">
        <f t="shared" si="1"/>
        <v>0</v>
      </c>
      <c r="P29" s="50">
        <f t="shared" si="1"/>
        <v>0</v>
      </c>
      <c r="Q29" s="50">
        <f t="shared" si="1"/>
        <v>0</v>
      </c>
      <c r="R29" s="51" t="e">
        <f t="shared" si="1"/>
        <v>#REF!</v>
      </c>
      <c r="S29" s="51" t="e">
        <f t="shared" si="1"/>
        <v>#REF!</v>
      </c>
      <c r="T29" s="51" t="e">
        <f t="shared" si="1"/>
        <v>#REF!</v>
      </c>
      <c r="U29" s="51" t="e">
        <f t="shared" si="1"/>
        <v>#REF!</v>
      </c>
      <c r="V29" s="51" t="e">
        <f t="shared" si="1"/>
        <v>#REF!</v>
      </c>
      <c r="W29" s="51" t="e">
        <f t="shared" si="1"/>
        <v>#REF!</v>
      </c>
    </row>
    <row r="30" spans="4:23" hidden="1" x14ac:dyDescent="0.3">
      <c r="D30" s="49"/>
      <c r="E30" s="49" t="str">
        <f>IF(A12&gt;0,VLOOKUP(9,$Z$3:$AA$14,2,FALSE)," ")</f>
        <v xml:space="preserve"> </v>
      </c>
    </row>
    <row r="31" spans="4:23" x14ac:dyDescent="0.3">
      <c r="D31" s="49"/>
      <c r="E31" s="49" t="str">
        <f>IF(A13&gt;0,VLOOKUP(10,$Z$3:$AA$14,2,FALSE)," ")</f>
        <v xml:space="preserve"> </v>
      </c>
    </row>
    <row r="34" spans="1:1" x14ac:dyDescent="0.3">
      <c r="A34" s="52"/>
    </row>
    <row r="35" spans="1:1" x14ac:dyDescent="0.3">
      <c r="A35" s="52"/>
    </row>
  </sheetData>
  <mergeCells count="17">
    <mergeCell ref="J16:J18"/>
    <mergeCell ref="K16:W18"/>
    <mergeCell ref="J20:J22"/>
    <mergeCell ref="K20:W22"/>
    <mergeCell ref="J4:J6"/>
    <mergeCell ref="K4:W6"/>
    <mergeCell ref="J8:J10"/>
    <mergeCell ref="K8:W10"/>
    <mergeCell ref="J12:J14"/>
    <mergeCell ref="K12:W14"/>
    <mergeCell ref="B1:Q1"/>
    <mergeCell ref="B2:B3"/>
    <mergeCell ref="C2:C3"/>
    <mergeCell ref="D2:D3"/>
    <mergeCell ref="E2:E3"/>
    <mergeCell ref="F2:F3"/>
    <mergeCell ref="G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Hayes</dc:creator>
  <cp:lastModifiedBy>Casey Hayes</cp:lastModifiedBy>
  <dcterms:created xsi:type="dcterms:W3CDTF">2024-05-03T22:24:54Z</dcterms:created>
  <dcterms:modified xsi:type="dcterms:W3CDTF">2024-05-03T22:48:25Z</dcterms:modified>
</cp:coreProperties>
</file>